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3335" windowHeight="6825" activeTab="0"/>
  </bookViews>
  <sheets>
    <sheet name="Tire Pressur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<sst xmlns="http://schemas.openxmlformats.org/spreadsheetml/2006/main" count="75" uniqueCount="64">
  <si>
    <t>PSI</t>
  </si>
  <si>
    <t>front</t>
  </si>
  <si>
    <t>rear</t>
  </si>
  <si>
    <t>Maximum load</t>
  </si>
  <si>
    <t>Maximum Load</t>
  </si>
  <si>
    <t>front-axle</t>
  </si>
  <si>
    <t>rear-axle</t>
  </si>
  <si>
    <t>Form to calculate new tire-pressures ( fill in grey cells)</t>
  </si>
  <si>
    <t>GAWR</t>
  </si>
  <si>
    <t>Enter the maximums</t>
  </si>
  <si>
    <t>Enter Weights from Scale</t>
  </si>
  <si>
    <t>Actual loads</t>
  </si>
  <si>
    <t>Pressure</t>
  </si>
  <si>
    <t>Enter the Tire Specifications</t>
  </si>
  <si>
    <t>Single</t>
  </si>
  <si>
    <t>Tire Pressures Based on Axle Weights</t>
  </si>
  <si>
    <t>Available for Storage</t>
  </si>
  <si>
    <t>Available for Towing</t>
  </si>
  <si>
    <t>GCWR (Gross Combined)</t>
  </si>
  <si>
    <t>Front</t>
  </si>
  <si>
    <t>Rear</t>
  </si>
  <si>
    <t>Storage Available by Axles</t>
  </si>
  <si>
    <t>Calculated Cells</t>
  </si>
  <si>
    <t>Toad</t>
  </si>
  <si>
    <t>Combined Weight (GCW)</t>
  </si>
  <si>
    <t>Actual Weight (GVW)</t>
  </si>
  <si>
    <t>GAW</t>
  </si>
  <si>
    <t>Calculated Tire Pressures</t>
  </si>
  <si>
    <t>Load Per Tire</t>
  </si>
  <si>
    <t>Disclaimer:</t>
  </si>
  <si>
    <t>Use the 'Load Per Tire' number and compare it to the tire manufacturers 'Load vs Pressure'</t>
  </si>
  <si>
    <t xml:space="preserve">chart to insure the calculated pressures are reasonable. </t>
  </si>
  <si>
    <t>These calculations give a good indication, but I can not be held responsible for the result.</t>
  </si>
  <si>
    <t>Section</t>
  </si>
  <si>
    <t>Aspect</t>
  </si>
  <si>
    <t>d=</t>
  </si>
  <si>
    <t>Rim Dia</t>
  </si>
  <si>
    <t>Ld Radius</t>
  </si>
  <si>
    <t>Use</t>
  </si>
  <si>
    <t>Dual</t>
  </si>
  <si>
    <t>Mfg</t>
  </si>
  <si>
    <t>O.D.</t>
  </si>
  <si>
    <t>Act Ld Rad</t>
  </si>
  <si>
    <t>Light Truck</t>
  </si>
  <si>
    <t>Load Index &gt; 100</t>
  </si>
  <si>
    <t>Load Index &lt; 100</t>
  </si>
  <si>
    <t>Constant Factor    n=</t>
  </si>
  <si>
    <t>Gross Vehicle Wt Rating (GVWR)</t>
  </si>
  <si>
    <t>Number of Tires on the axle</t>
  </si>
  <si>
    <t>The Weight Per Axle</t>
  </si>
  <si>
    <t>From the builders GVWR plate</t>
  </si>
  <si>
    <t>The deflection calculations use metric units. Imperial units are converted to/from for display.</t>
  </si>
  <si>
    <t>See "Inflation Pressures at Less-Than-Maximum Tire Loads" by John W. Daws, Ph.D., P.E. 9/2009</t>
  </si>
  <si>
    <t>Enter Vehicle / Toad Date here</t>
  </si>
  <si>
    <t>Notes:</t>
  </si>
  <si>
    <t>Notes not in print area</t>
  </si>
  <si>
    <t>For non metric designated tires, (9R22.5 etc.) use the manufacturers chart and enter the metric</t>
  </si>
  <si>
    <t>size for Section. Calculate the Aspect. The "Aspect" is the tire OD less the rim diameter. Divide</t>
  </si>
  <si>
    <t>by 2 and divide this result by the section width. Use either unit for this but be consistant. The</t>
  </si>
  <si>
    <t>result is the height to width (Aspect) ratio of the tire. Use without the decimal.</t>
  </si>
  <si>
    <t>Use Imperial units for entry. Enter the P metric tire size as listed. (265/75R22.5)</t>
  </si>
  <si>
    <t>Max Load</t>
  </si>
  <si>
    <t>Tire deflection at actual load</t>
  </si>
  <si>
    <t>Ld Rad S/B more than or equal to tire spec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</si>
</sst>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2" fillId="33" borderId="11" xfId="0" applyNumberFormat="1" applyFont="1" applyFill="1" applyBorder="1" applyAlignment="1" applyProtection="1">
      <alignment horizontal="center"/>
      <protection locked="0"/>
    </xf>
    <xf numFmtId="1" fontId="0" fillId="34" borderId="13" xfId="0" applyNumberFormat="1" applyFill="1" applyBorder="1" applyAlignment="1" applyProtection="1">
      <alignment horizontal="center" vertical="center"/>
      <protection/>
    </xf>
    <xf numFmtId="1" fontId="0" fillId="34" borderId="11" xfId="0" applyNumberFormat="1" applyFill="1" applyBorder="1" applyAlignment="1" applyProtection="1">
      <alignment horizontal="center"/>
      <protection/>
    </xf>
    <xf numFmtId="1" fontId="0" fillId="36" borderId="11" xfId="0" applyNumberForma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0" fontId="38" fillId="0" borderId="0" xfId="0" applyFont="1" applyAlignment="1">
      <alignment horizontal="left"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 applyProtection="1">
      <alignment horizontal="center"/>
      <protection/>
    </xf>
    <xf numFmtId="1" fontId="0" fillId="33" borderId="13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13" xfId="0" applyFill="1" applyBorder="1" applyAlignment="1" applyProtection="1">
      <alignment horizontal="center"/>
      <protection/>
    </xf>
    <xf numFmtId="0" fontId="0" fillId="37" borderId="14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1" fontId="0" fillId="34" borderId="13" xfId="0" applyNumberForma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>
      <alignment horizontal="right"/>
    </xf>
    <xf numFmtId="2" fontId="0" fillId="34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Alignment="1">
      <alignment horizontal="center"/>
    </xf>
    <xf numFmtId="0" fontId="0" fillId="36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36" borderId="0" xfId="0" applyFill="1" applyAlignment="1">
      <alignment horizontal="center"/>
    </xf>
    <xf numFmtId="0" fontId="0" fillId="0" borderId="16" xfId="0" applyBorder="1" applyAlignment="1">
      <alignment horizontal="center"/>
    </xf>
    <xf numFmtId="0" fontId="0" fillId="16" borderId="0" xfId="0" applyFill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/>
    </xf>
    <xf numFmtId="0" fontId="38" fillId="0" borderId="0" xfId="0" applyFont="1" applyAlignment="1">
      <alignment/>
    </xf>
    <xf numFmtId="0" fontId="37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0.57421875" style="0" bestFit="1" customWidth="1"/>
    <col min="5" max="5" width="8.8515625" style="0" customWidth="1"/>
    <col min="6" max="9" width="9.7109375" style="0" customWidth="1"/>
    <col min="10" max="10" width="8.7109375" style="0" customWidth="1"/>
    <col min="12" max="12" width="7.421875" style="0" customWidth="1"/>
    <col min="13" max="13" width="7.28125" style="0" customWidth="1"/>
  </cols>
  <sheetData>
    <row r="1" spans="1:9" ht="19.5" thickBot="1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ht="15.75" thickBot="1">
      <c r="A2" s="7"/>
      <c r="B2" s="66" t="s">
        <v>53</v>
      </c>
      <c r="C2" s="67"/>
      <c r="D2" s="67"/>
      <c r="E2" s="67"/>
      <c r="F2" s="67"/>
      <c r="G2" s="67"/>
      <c r="H2" s="68"/>
      <c r="I2" s="7"/>
    </row>
    <row r="3" spans="1:9" ht="15.75" thickBot="1">
      <c r="A3" s="7"/>
      <c r="B3" s="8"/>
      <c r="C3" s="8"/>
      <c r="D3" s="8"/>
      <c r="E3" s="8"/>
      <c r="F3" s="8"/>
      <c r="G3" s="8"/>
      <c r="H3" s="8"/>
      <c r="I3" s="7"/>
    </row>
    <row r="4" spans="1:9" ht="19.5" thickBot="1">
      <c r="A4" s="69" t="s">
        <v>7</v>
      </c>
      <c r="B4" s="69"/>
      <c r="C4" s="69"/>
      <c r="D4" s="69"/>
      <c r="E4" s="69"/>
      <c r="F4" s="69"/>
      <c r="G4" s="69"/>
      <c r="H4" s="4"/>
      <c r="I4" s="30"/>
    </row>
    <row r="5" spans="1:9" ht="19.5" thickBot="1">
      <c r="A5" s="31"/>
      <c r="B5" s="30"/>
      <c r="C5" s="30"/>
      <c r="D5" s="69" t="s">
        <v>22</v>
      </c>
      <c r="E5" s="69"/>
      <c r="F5" s="69"/>
      <c r="G5" s="69"/>
      <c r="H5" s="6"/>
      <c r="I5" s="30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17" ht="15.75" thickBot="1">
      <c r="A7" s="58" t="s">
        <v>9</v>
      </c>
      <c r="B7" s="58"/>
      <c r="C7" s="58"/>
      <c r="D7" s="58"/>
      <c r="E7" s="7"/>
      <c r="F7" s="58" t="s">
        <v>13</v>
      </c>
      <c r="G7" s="58"/>
      <c r="H7" s="58"/>
      <c r="I7" s="58"/>
      <c r="N7" s="45"/>
      <c r="O7" s="45"/>
      <c r="P7" s="45"/>
      <c r="Q7" s="45"/>
    </row>
    <row r="8" spans="1:9" ht="15.75" thickBot="1">
      <c r="A8" s="58" t="s">
        <v>50</v>
      </c>
      <c r="B8" s="58"/>
      <c r="C8" s="58"/>
      <c r="D8" s="58"/>
      <c r="E8" s="7"/>
      <c r="F8" s="18" t="s">
        <v>40</v>
      </c>
      <c r="G8" s="66"/>
      <c r="H8" s="67"/>
      <c r="I8" s="68"/>
    </row>
    <row r="9" spans="1:9" ht="15.75" thickBot="1">
      <c r="A9" s="7"/>
      <c r="B9" s="30" t="s">
        <v>5</v>
      </c>
      <c r="C9" s="7"/>
      <c r="D9" s="30" t="s">
        <v>6</v>
      </c>
      <c r="E9" s="7"/>
      <c r="F9" s="18" t="s">
        <v>33</v>
      </c>
      <c r="G9" s="36" t="s">
        <v>34</v>
      </c>
      <c r="H9" s="18" t="s">
        <v>36</v>
      </c>
      <c r="I9" s="40" t="s">
        <v>41</v>
      </c>
    </row>
    <row r="10" spans="1:17" ht="15.75" thickBot="1">
      <c r="A10" s="7" t="s">
        <v>8</v>
      </c>
      <c r="B10" s="19"/>
      <c r="C10" s="7"/>
      <c r="D10" s="19"/>
      <c r="E10" s="7"/>
      <c r="F10" s="46"/>
      <c r="G10" s="46"/>
      <c r="H10" s="46"/>
      <c r="I10" s="46"/>
      <c r="M10" s="1"/>
      <c r="N10" s="1"/>
      <c r="O10" s="1"/>
      <c r="P10" s="1"/>
      <c r="Q10" s="1"/>
    </row>
    <row r="11" spans="1:17" ht="15.75" thickBot="1">
      <c r="A11" s="10" t="s">
        <v>0</v>
      </c>
      <c r="B11" s="19"/>
      <c r="C11" s="7"/>
      <c r="D11" s="19"/>
      <c r="E11" s="7"/>
      <c r="F11" s="18" t="s">
        <v>38</v>
      </c>
      <c r="G11" s="44" t="s">
        <v>12</v>
      </c>
      <c r="H11" s="36" t="s">
        <v>61</v>
      </c>
      <c r="I11" s="36" t="s">
        <v>37</v>
      </c>
      <c r="O11" s="33"/>
      <c r="P11" s="33"/>
      <c r="Q11" s="33"/>
    </row>
    <row r="12" spans="1:9" ht="15.75" thickBot="1">
      <c r="A12" s="7"/>
      <c r="B12" s="7"/>
      <c r="C12" s="7"/>
      <c r="D12" s="7"/>
      <c r="E12" s="7"/>
      <c r="F12" s="18" t="s">
        <v>14</v>
      </c>
      <c r="G12" s="46"/>
      <c r="H12" s="19"/>
      <c r="I12" s="47"/>
    </row>
    <row r="13" spans="1:9" ht="15.75" thickBot="1">
      <c r="A13" s="58" t="s">
        <v>48</v>
      </c>
      <c r="B13" s="58"/>
      <c r="C13" s="58"/>
      <c r="D13" s="58"/>
      <c r="E13" s="9"/>
      <c r="F13" s="18" t="s">
        <v>39</v>
      </c>
      <c r="G13" s="46"/>
      <c r="H13" s="19"/>
      <c r="I13" s="9"/>
    </row>
    <row r="14" spans="1:17" ht="15.75" thickBot="1">
      <c r="A14" s="7"/>
      <c r="B14" s="21">
        <v>2</v>
      </c>
      <c r="C14" s="7"/>
      <c r="D14" s="37">
        <v>4</v>
      </c>
      <c r="E14" s="9"/>
      <c r="F14" s="39"/>
      <c r="G14" s="38"/>
      <c r="M14" s="35"/>
      <c r="N14" s="35"/>
      <c r="O14" s="35"/>
      <c r="P14" s="35"/>
      <c r="Q14" s="33"/>
    </row>
    <row r="15" spans="1:17" ht="15.75" thickBot="1">
      <c r="A15" s="7"/>
      <c r="B15" s="7"/>
      <c r="C15" s="7"/>
      <c r="D15" s="7"/>
      <c r="E15" s="38"/>
      <c r="F15" s="59" t="s">
        <v>46</v>
      </c>
      <c r="G15" s="62"/>
      <c r="H15" s="46">
        <v>0.65</v>
      </c>
      <c r="P15" s="35"/>
      <c r="Q15" s="33"/>
    </row>
    <row r="16" spans="1:8" ht="15">
      <c r="A16" s="58" t="s">
        <v>10</v>
      </c>
      <c r="B16" s="58"/>
      <c r="C16" s="58"/>
      <c r="D16" s="58"/>
      <c r="E16" s="12"/>
      <c r="F16" s="59" t="s">
        <v>43</v>
      </c>
      <c r="G16" s="59"/>
      <c r="H16" s="50">
        <v>0.7</v>
      </c>
    </row>
    <row r="17" spans="1:8" ht="15.75" thickBot="1">
      <c r="A17" s="7"/>
      <c r="B17" s="30" t="s">
        <v>1</v>
      </c>
      <c r="C17" s="7"/>
      <c r="D17" s="30" t="s">
        <v>2</v>
      </c>
      <c r="E17" s="7"/>
      <c r="F17" s="59" t="s">
        <v>44</v>
      </c>
      <c r="G17" s="59"/>
      <c r="H17" s="42">
        <v>0.65</v>
      </c>
    </row>
    <row r="18" spans="1:8" ht="15.75" thickBot="1">
      <c r="A18" s="7" t="s">
        <v>26</v>
      </c>
      <c r="B18" s="19"/>
      <c r="C18" s="7"/>
      <c r="D18" s="19"/>
      <c r="E18" s="7"/>
      <c r="F18" s="59" t="s">
        <v>45</v>
      </c>
      <c r="G18" s="59"/>
      <c r="H18" s="42">
        <v>0.8</v>
      </c>
    </row>
    <row r="19" spans="1:13" ht="15.75" thickBot="1">
      <c r="A19" s="7"/>
      <c r="B19" s="7"/>
      <c r="C19" s="7"/>
      <c r="D19" s="7"/>
      <c r="E19" s="7"/>
      <c r="M19" s="34"/>
    </row>
    <row r="20" spans="1:13" ht="15.75" thickBot="1">
      <c r="A20" s="7" t="s">
        <v>23</v>
      </c>
      <c r="B20" s="7"/>
      <c r="C20" s="20"/>
      <c r="D20" s="7"/>
      <c r="E20" s="7"/>
      <c r="F20" s="61" t="s">
        <v>62</v>
      </c>
      <c r="G20" s="61"/>
      <c r="H20" s="61"/>
      <c r="I20" s="61"/>
      <c r="M20" s="34"/>
    </row>
    <row r="21" spans="1:9" ht="15">
      <c r="A21" s="7"/>
      <c r="B21" s="7"/>
      <c r="C21" s="7"/>
      <c r="D21" s="7"/>
      <c r="E21" s="7"/>
      <c r="F21" s="61" t="s">
        <v>63</v>
      </c>
      <c r="G21" s="61"/>
      <c r="H21" s="61"/>
      <c r="I21" s="61"/>
    </row>
    <row r="22" spans="1:8" ht="15.75" thickBot="1">
      <c r="A22" s="7"/>
      <c r="B22" s="7"/>
      <c r="C22" s="7"/>
      <c r="D22" s="7"/>
      <c r="E22" s="7"/>
      <c r="G22" s="18" t="s">
        <v>35</v>
      </c>
      <c r="H22" s="11" t="s">
        <v>42</v>
      </c>
    </row>
    <row r="23" spans="1:13" ht="15.75" thickBot="1">
      <c r="A23" s="71" t="s">
        <v>49</v>
      </c>
      <c r="B23" s="71"/>
      <c r="C23" s="71"/>
      <c r="D23" s="71"/>
      <c r="E23" s="7"/>
      <c r="F23" s="43" t="s">
        <v>19</v>
      </c>
      <c r="G23" s="52">
        <f>IF(A34="","",(A29*0.4536)/((A34*6.895)*(0.00028*SQRT((1.03-0.004*G10)*F10*(F10*G10/50+(H10*25.4))))+3.45)*0.03937)</f>
      </c>
      <c r="H23" s="51">
        <f>IF(A34="","",(I10/2)-G23)</f>
      </c>
      <c r="M23" s="34"/>
    </row>
    <row r="24" spans="1:13" ht="15.75" thickBot="1">
      <c r="A24" s="63" t="s">
        <v>11</v>
      </c>
      <c r="B24" s="63"/>
      <c r="C24" s="58" t="s">
        <v>4</v>
      </c>
      <c r="D24" s="58"/>
      <c r="E24" s="7"/>
      <c r="F24" s="43" t="s">
        <v>20</v>
      </c>
      <c r="G24" s="52">
        <f>IF(B35="","",(B29*0.4536)/((B35*6.895)*(0.00028*SQRT((1.03-0.004*G10)*F10*(F10*G10/50+(H10*25.4))))+3.45)*0.03937)</f>
      </c>
      <c r="H24" s="51">
        <f>IF(B35="","",(I10/2)-G24)</f>
      </c>
      <c r="J24" s="1"/>
      <c r="M24" s="34"/>
    </row>
    <row r="25" spans="1:8" ht="15.75" thickBot="1">
      <c r="A25" s="30" t="s">
        <v>1</v>
      </c>
      <c r="B25" s="30" t="s">
        <v>2</v>
      </c>
      <c r="C25" s="30" t="s">
        <v>1</v>
      </c>
      <c r="D25" s="30" t="s">
        <v>2</v>
      </c>
      <c r="E25" s="9"/>
      <c r="F25" s="7"/>
      <c r="G25" s="7"/>
      <c r="H25" s="7"/>
    </row>
    <row r="26" spans="1:9" ht="15.75" thickBot="1">
      <c r="A26" s="48">
        <f>B18</f>
        <v>0</v>
      </c>
      <c r="B26" s="23">
        <f>D18</f>
        <v>0</v>
      </c>
      <c r="C26" s="5">
        <f>B10</f>
        <v>0</v>
      </c>
      <c r="D26" s="6">
        <f>D10</f>
        <v>0</v>
      </c>
      <c r="E26" s="9"/>
      <c r="F26" s="7" t="s">
        <v>47</v>
      </c>
      <c r="G26" s="7"/>
      <c r="H26" s="7"/>
      <c r="I26" s="25">
        <f>SUM(B10+D10)</f>
        <v>0</v>
      </c>
    </row>
    <row r="27" spans="1:9" ht="15.75" thickBot="1">
      <c r="A27" s="29"/>
      <c r="B27" s="29"/>
      <c r="C27" s="18"/>
      <c r="D27" s="18"/>
      <c r="E27" s="9"/>
      <c r="F27" s="7" t="s">
        <v>25</v>
      </c>
      <c r="G27" s="7"/>
      <c r="H27" s="7"/>
      <c r="I27" s="26">
        <f>SUM(B18+D18)</f>
        <v>0</v>
      </c>
    </row>
    <row r="28" spans="1:19" ht="15.75" thickBot="1">
      <c r="A28" s="64" t="s">
        <v>28</v>
      </c>
      <c r="B28" s="64"/>
      <c r="C28" s="64"/>
      <c r="D28" s="64"/>
      <c r="E28" s="9"/>
      <c r="F28" s="7" t="s">
        <v>16</v>
      </c>
      <c r="G28" s="7"/>
      <c r="H28" s="7"/>
      <c r="I28" s="25">
        <f>I26-I27</f>
        <v>0</v>
      </c>
      <c r="M28" s="1"/>
      <c r="Q28" s="35"/>
      <c r="R28" s="35"/>
      <c r="S28" s="35"/>
    </row>
    <row r="29" spans="1:19" ht="15.75" thickBot="1">
      <c r="A29" s="22">
        <f>B18/B14</f>
        <v>0</v>
      </c>
      <c r="B29" s="49">
        <f>D18/D14</f>
        <v>0</v>
      </c>
      <c r="C29" s="41">
        <f>C26/B14</f>
        <v>0</v>
      </c>
      <c r="D29" s="6">
        <f>D26/D14</f>
        <v>0</v>
      </c>
      <c r="E29" s="9"/>
      <c r="F29" s="7" t="s">
        <v>21</v>
      </c>
      <c r="M29" s="1"/>
      <c r="Q29" s="35"/>
      <c r="R29" s="35"/>
      <c r="S29" s="35"/>
    </row>
    <row r="30" spans="3:19" ht="15.75" thickBot="1">
      <c r="C30" s="7"/>
      <c r="D30" s="7"/>
      <c r="E30" s="9"/>
      <c r="F30" s="32" t="s">
        <v>19</v>
      </c>
      <c r="G30" s="25">
        <f>C26</f>
        <v>0</v>
      </c>
      <c r="H30" s="27">
        <f>A26*-1</f>
        <v>0</v>
      </c>
      <c r="I30" s="27">
        <f>G30+H30</f>
        <v>0</v>
      </c>
      <c r="M30" s="1"/>
      <c r="Q30" s="35"/>
      <c r="R30" s="35"/>
      <c r="S30" s="35"/>
    </row>
    <row r="31" spans="1:9" ht="15.75" thickBot="1">
      <c r="A31" s="71" t="s">
        <v>27</v>
      </c>
      <c r="B31" s="71"/>
      <c r="C31" s="71"/>
      <c r="D31" s="71"/>
      <c r="E31" s="7"/>
      <c r="F31" s="13" t="s">
        <v>20</v>
      </c>
      <c r="G31" s="25">
        <f>D26</f>
        <v>0</v>
      </c>
      <c r="H31" s="25">
        <f>B26*-1</f>
        <v>0</v>
      </c>
      <c r="I31" s="25">
        <f>G31+H31</f>
        <v>0</v>
      </c>
    </row>
    <row r="32" spans="1:9" ht="15.75" thickBot="1">
      <c r="A32" s="63" t="s">
        <v>11</v>
      </c>
      <c r="B32" s="63"/>
      <c r="C32" s="58" t="s">
        <v>3</v>
      </c>
      <c r="D32" s="58"/>
      <c r="E32" s="7"/>
      <c r="F32" s="7" t="s">
        <v>18</v>
      </c>
      <c r="G32" s="7"/>
      <c r="H32" s="7"/>
      <c r="I32" s="3"/>
    </row>
    <row r="33" spans="1:9" ht="15.75" thickBot="1">
      <c r="A33" s="30" t="s">
        <v>1</v>
      </c>
      <c r="B33" s="30" t="s">
        <v>2</v>
      </c>
      <c r="C33" s="30" t="s">
        <v>1</v>
      </c>
      <c r="D33" s="30" t="s">
        <v>2</v>
      </c>
      <c r="E33" s="7"/>
      <c r="F33" s="7" t="s">
        <v>17</v>
      </c>
      <c r="G33" s="7"/>
      <c r="H33" s="7"/>
      <c r="I33" s="25">
        <f>I32-I26</f>
        <v>0</v>
      </c>
    </row>
    <row r="34" spans="1:9" ht="15.75" thickBot="1">
      <c r="A34" s="23">
        <f>IF(H12="","",ROUNDUP(G12*((A29/H12)^(1/H15)),0))</f>
      </c>
      <c r="B34" s="17"/>
      <c r="C34" s="24">
        <f>IF(H12="","",ROUNDUP((G12*(C29/H12)^(1/H15)),0))</f>
      </c>
      <c r="D34" s="17"/>
      <c r="E34" s="30"/>
      <c r="F34" s="7"/>
      <c r="G34" s="7"/>
      <c r="H34" s="7"/>
      <c r="I34" s="7"/>
    </row>
    <row r="35" spans="1:9" ht="15.75" thickBot="1">
      <c r="A35" s="17"/>
      <c r="B35" s="23">
        <f>IF(H13="","",ROUNDUP((G13*(B29/H13)^(1/H15)),0))</f>
      </c>
      <c r="C35" s="17"/>
      <c r="D35" s="24">
        <f>IF(H13="","",ROUNDUP((G13*(D29/H13)^(1/H15)),0))</f>
      </c>
      <c r="E35" s="30"/>
      <c r="F35" s="14" t="s">
        <v>24</v>
      </c>
      <c r="G35" s="15"/>
      <c r="H35" s="16"/>
      <c r="I35" s="25">
        <f>I27+C20</f>
        <v>0</v>
      </c>
    </row>
    <row r="36" spans="1:9" ht="15">
      <c r="A36" s="28" t="s">
        <v>54</v>
      </c>
      <c r="B36" s="2"/>
      <c r="C36" s="2"/>
      <c r="D36" s="2"/>
      <c r="E36" s="2"/>
      <c r="F36" s="2"/>
      <c r="G36" s="2"/>
      <c r="H36" s="2"/>
      <c r="I36" s="2"/>
    </row>
    <row r="37" spans="1:9" ht="15">
      <c r="A37" s="60" t="s">
        <v>60</v>
      </c>
      <c r="B37" s="60"/>
      <c r="C37" s="60"/>
      <c r="D37" s="60"/>
      <c r="E37" s="60"/>
      <c r="F37" s="60"/>
      <c r="G37" s="60"/>
      <c r="H37" s="60"/>
      <c r="I37" s="60"/>
    </row>
    <row r="38" spans="1:9" ht="1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5">
      <c r="A39" s="60" t="s">
        <v>30</v>
      </c>
      <c r="B39" s="60"/>
      <c r="C39" s="60"/>
      <c r="D39" s="60"/>
      <c r="E39" s="60"/>
      <c r="F39" s="60"/>
      <c r="G39" s="60"/>
      <c r="H39" s="60"/>
      <c r="I39" s="60"/>
    </row>
    <row r="40" spans="1:9" ht="15">
      <c r="A40" s="60" t="s">
        <v>31</v>
      </c>
      <c r="B40" s="60"/>
      <c r="C40" s="60"/>
      <c r="D40" s="60"/>
      <c r="E40" s="60"/>
      <c r="F40" s="60"/>
      <c r="G40" s="60"/>
      <c r="H40" s="60"/>
      <c r="I40" s="60"/>
    </row>
    <row r="42" spans="1:9" ht="15">
      <c r="A42" s="60" t="s">
        <v>51</v>
      </c>
      <c r="B42" s="60"/>
      <c r="C42" s="60"/>
      <c r="D42" s="60"/>
      <c r="E42" s="60"/>
      <c r="F42" s="60"/>
      <c r="G42" s="60"/>
      <c r="H42" s="60"/>
      <c r="I42" s="60"/>
    </row>
    <row r="43" spans="1:9" ht="15">
      <c r="A43" s="60" t="s">
        <v>52</v>
      </c>
      <c r="B43" s="60"/>
      <c r="C43" s="60"/>
      <c r="D43" s="60"/>
      <c r="E43" s="60"/>
      <c r="F43" s="60"/>
      <c r="G43" s="60"/>
      <c r="H43" s="60"/>
      <c r="I43" s="60"/>
    </row>
    <row r="44" spans="1:9" ht="15">
      <c r="A44" s="70" t="s">
        <v>29</v>
      </c>
      <c r="B44" s="70"/>
      <c r="C44" s="70"/>
      <c r="D44" s="70"/>
      <c r="E44" s="70"/>
      <c r="F44" s="70"/>
      <c r="G44" s="70"/>
      <c r="H44" s="70"/>
      <c r="I44" s="70"/>
    </row>
    <row r="45" spans="1:9" ht="15">
      <c r="A45" s="60" t="s">
        <v>32</v>
      </c>
      <c r="B45" s="60"/>
      <c r="C45" s="60"/>
      <c r="D45" s="60"/>
      <c r="E45" s="60"/>
      <c r="F45" s="60"/>
      <c r="G45" s="60"/>
      <c r="H45" s="60"/>
      <c r="I45" s="60"/>
    </row>
    <row r="46" spans="1:9" ht="15">
      <c r="A46" s="55"/>
      <c r="B46" s="55"/>
      <c r="C46" s="55"/>
      <c r="D46" s="55"/>
      <c r="E46" s="55"/>
      <c r="F46" s="55"/>
      <c r="G46" s="55"/>
      <c r="H46" s="55"/>
      <c r="I46" s="55"/>
    </row>
    <row r="47" spans="1:9" ht="15">
      <c r="A47" s="57" t="s">
        <v>55</v>
      </c>
      <c r="B47" s="57"/>
      <c r="C47" s="57"/>
      <c r="D47" s="57"/>
      <c r="E47" s="57"/>
      <c r="F47" s="57"/>
      <c r="G47" s="57"/>
      <c r="H47" s="57"/>
      <c r="I47" s="57"/>
    </row>
    <row r="48" spans="1:9" ht="15">
      <c r="A48" s="54" t="s">
        <v>56</v>
      </c>
      <c r="B48" s="54"/>
      <c r="C48" s="54"/>
      <c r="D48" s="54"/>
      <c r="E48" s="54"/>
      <c r="F48" s="54"/>
      <c r="G48" s="54"/>
      <c r="H48" s="54"/>
      <c r="I48" s="54"/>
    </row>
    <row r="49" spans="1:9" ht="15">
      <c r="A49" s="55" t="s">
        <v>57</v>
      </c>
      <c r="B49" s="55"/>
      <c r="C49" s="55"/>
      <c r="D49" s="55"/>
      <c r="E49" s="55"/>
      <c r="F49" s="55"/>
      <c r="G49" s="55"/>
      <c r="H49" s="55"/>
      <c r="I49" s="55"/>
    </row>
    <row r="50" spans="1:9" ht="15">
      <c r="A50" s="56" t="s">
        <v>58</v>
      </c>
      <c r="B50" s="56"/>
      <c r="C50" s="56"/>
      <c r="D50" s="56"/>
      <c r="E50" s="56"/>
      <c r="F50" s="56"/>
      <c r="G50" s="56"/>
      <c r="H50" s="56"/>
      <c r="I50" s="56"/>
    </row>
    <row r="51" spans="1:9" ht="15">
      <c r="A51" s="56" t="s">
        <v>59</v>
      </c>
      <c r="B51" s="56"/>
      <c r="C51" s="56"/>
      <c r="D51" s="56"/>
      <c r="E51" s="56"/>
      <c r="F51" s="56"/>
      <c r="G51" s="56"/>
      <c r="H51" s="56"/>
      <c r="I51" s="56"/>
    </row>
    <row r="52" spans="1:9" ht="15">
      <c r="A52" s="55"/>
      <c r="B52" s="55"/>
      <c r="C52" s="55"/>
      <c r="D52" s="55"/>
      <c r="E52" s="55"/>
      <c r="F52" s="55"/>
      <c r="G52" s="55"/>
      <c r="H52" s="55"/>
      <c r="I52" s="55"/>
    </row>
    <row r="53" spans="1:9" ht="15">
      <c r="A53" s="55"/>
      <c r="B53" s="55"/>
      <c r="C53" s="55"/>
      <c r="D53" s="55"/>
      <c r="E53" s="55"/>
      <c r="F53" s="55"/>
      <c r="G53" s="55"/>
      <c r="H53" s="55"/>
      <c r="I53" s="55"/>
    </row>
    <row r="54" spans="1:9" ht="15">
      <c r="A54" s="53"/>
      <c r="B54" s="53"/>
      <c r="C54" s="53"/>
      <c r="D54" s="53"/>
      <c r="E54" s="53"/>
      <c r="F54" s="53"/>
      <c r="G54" s="53"/>
      <c r="H54" s="53"/>
      <c r="I54" s="53"/>
    </row>
  </sheetData>
  <sheetProtection sheet="1" objects="1" scenarios="1" selectLockedCells="1"/>
  <mergeCells count="39">
    <mergeCell ref="A37:I37"/>
    <mergeCell ref="A43:I43"/>
    <mergeCell ref="A44:I44"/>
    <mergeCell ref="A45:I45"/>
    <mergeCell ref="A23:D23"/>
    <mergeCell ref="A31:D31"/>
    <mergeCell ref="A1:I1"/>
    <mergeCell ref="B2:H2"/>
    <mergeCell ref="A4:G4"/>
    <mergeCell ref="D5:G5"/>
    <mergeCell ref="A8:D8"/>
    <mergeCell ref="F7:I7"/>
    <mergeCell ref="G8:I8"/>
    <mergeCell ref="A7:D7"/>
    <mergeCell ref="F20:I20"/>
    <mergeCell ref="F15:G15"/>
    <mergeCell ref="A32:B32"/>
    <mergeCell ref="C32:D32"/>
    <mergeCell ref="A16:D16"/>
    <mergeCell ref="F21:I21"/>
    <mergeCell ref="A28:D28"/>
    <mergeCell ref="A24:B24"/>
    <mergeCell ref="C24:D24"/>
    <mergeCell ref="A46:I46"/>
    <mergeCell ref="A47:I47"/>
    <mergeCell ref="A38:I38"/>
    <mergeCell ref="A13:D13"/>
    <mergeCell ref="F16:G16"/>
    <mergeCell ref="F17:G17"/>
    <mergeCell ref="F18:G18"/>
    <mergeCell ref="A39:I39"/>
    <mergeCell ref="A40:I40"/>
    <mergeCell ref="A42:I42"/>
    <mergeCell ref="A48:I48"/>
    <mergeCell ref="A49:I49"/>
    <mergeCell ref="A50:I50"/>
    <mergeCell ref="A51:I51"/>
    <mergeCell ref="A52:I52"/>
    <mergeCell ref="A53:I53"/>
  </mergeCells>
  <printOptions/>
  <pageMargins left="0.7" right="0.7" top="0.75" bottom="0.75" header="0.3" footer="0.3"/>
  <pageSetup horizontalDpi="600" verticalDpi="600" orientation="portrait" r:id="rId1"/>
  <headerFooter>
    <oddFooter>&amp;CJimX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Exler</dc:creator>
  <cp:keywords/>
  <dc:description/>
  <cp:lastModifiedBy>Jim</cp:lastModifiedBy>
  <cp:lastPrinted>2018-08-24T15:59:06Z</cp:lastPrinted>
  <dcterms:created xsi:type="dcterms:W3CDTF">2008-06-17T08:38:45Z</dcterms:created>
  <dcterms:modified xsi:type="dcterms:W3CDTF">2019-06-29T03:25:58Z</dcterms:modified>
  <cp:category/>
  <cp:version/>
  <cp:contentType/>
  <cp:contentStatus/>
</cp:coreProperties>
</file>